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310" activeTab="0"/>
  </bookViews>
  <sheets>
    <sheet name="Sheet1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<sst xmlns="http://schemas.openxmlformats.org/spreadsheetml/2006/main" count="17" uniqueCount="15">
  <si>
    <t>Vref</t>
  </si>
  <si>
    <t>Vout</t>
  </si>
  <si>
    <t>Radj</t>
  </si>
  <si>
    <t>kOhms</t>
  </si>
  <si>
    <t>PWM</t>
  </si>
  <si>
    <t>%</t>
  </si>
  <si>
    <t>Volts</t>
  </si>
  <si>
    <t>Vpwm</t>
  </si>
  <si>
    <t>Note:</t>
  </si>
  <si>
    <t>Fc = 1 / (2 x Pi x R x C)    Where Fc is cutoff freq in Hertz, R is in Ohms and C is in Farads.</t>
  </si>
  <si>
    <t>For example, 1K and 0.1uF has a 3dB cutoff frequency of 1592 Hz for a PWM of 15.92KHz.</t>
  </si>
  <si>
    <t>TES 1363HV/1364HV HVPS OUTPUT VOLTAGE CONTROL BY PWM SIGNAL</t>
  </si>
  <si>
    <t>R/C filter cutoff frequency should be 1/10 the PWM frequency where R &lt;&lt; (Radj+15K).</t>
  </si>
  <si>
    <t>For Vin at or above ~3V, the output may be driven to zero.</t>
  </si>
  <si>
    <t>Minimum output voltage for less than ~3V input to the HVPS is approximately 75V.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</si>
</sst>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30"/>
      <name val="Calibri"/>
      <family val="0"/>
    </font>
    <font>
      <sz val="14"/>
      <color indexed="30"/>
      <name val="Calibri"/>
      <family val="0"/>
    </font>
    <font>
      <b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2" borderId="0" xfId="0" applyFill="1" applyAlignment="1">
      <alignment/>
    </xf>
    <xf numFmtId="164" fontId="0" fillId="32" borderId="0" xfId="0" applyNumberForma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10" xfId="0" applyFill="1" applyBorder="1" applyAlignment="1">
      <alignment horizontal="center"/>
    </xf>
    <xf numFmtId="2" fontId="0" fillId="32" borderId="11" xfId="0" applyNumberFormat="1" applyFill="1" applyBorder="1" applyAlignment="1">
      <alignment horizontal="center"/>
    </xf>
    <xf numFmtId="164" fontId="0" fillId="32" borderId="12" xfId="0" applyNumberForma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32" borderId="14" xfId="0" applyNumberFormat="1" applyFill="1" applyBorder="1" applyAlignment="1">
      <alignment horizontal="center"/>
    </xf>
    <xf numFmtId="164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2" fontId="0" fillId="32" borderId="17" xfId="0" applyNumberFormat="1" applyFill="1" applyBorder="1" applyAlignment="1">
      <alignment horizontal="center"/>
    </xf>
    <xf numFmtId="164" fontId="0" fillId="32" borderId="18" xfId="0" applyNumberFormat="1" applyFill="1" applyBorder="1" applyAlignment="1">
      <alignment horizontal="center"/>
    </xf>
    <xf numFmtId="1" fontId="0" fillId="32" borderId="19" xfId="0" applyNumberFormat="1" applyFill="1" applyBorder="1" applyAlignment="1">
      <alignment horizontal="center"/>
    </xf>
    <xf numFmtId="2" fontId="0" fillId="32" borderId="20" xfId="0" applyNumberFormat="1" applyFill="1" applyBorder="1" applyAlignment="1">
      <alignment horizontal="center"/>
    </xf>
    <xf numFmtId="164" fontId="0" fillId="32" borderId="21" xfId="0" applyNumberFormat="1" applyFill="1" applyBorder="1" applyAlignment="1">
      <alignment horizontal="center"/>
    </xf>
    <xf numFmtId="1" fontId="0" fillId="32" borderId="22" xfId="0" applyNumberFormat="1" applyFill="1" applyBorder="1" applyAlignment="1">
      <alignment horizontal="center"/>
    </xf>
    <xf numFmtId="2" fontId="0" fillId="32" borderId="23" xfId="0" applyNumberFormat="1" applyFill="1" applyBorder="1" applyAlignment="1">
      <alignment horizontal="center"/>
    </xf>
    <xf numFmtId="164" fontId="0" fillId="32" borderId="24" xfId="0" applyNumberFormat="1" applyFill="1" applyBorder="1" applyAlignment="1">
      <alignment horizontal="center"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2" fontId="0" fillId="32" borderId="26" xfId="0" applyNumberFormat="1" applyFill="1" applyBorder="1" applyAlignment="1">
      <alignment horizontal="center"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0" xfId="0" applyFill="1" applyAlignment="1">
      <alignment/>
    </xf>
    <xf numFmtId="164" fontId="0" fillId="32" borderId="0" xfId="0" applyNumberFormat="1" applyFill="1" applyAlignment="1">
      <alignment horizontal="center"/>
    </xf>
    <xf numFmtId="164" fontId="0" fillId="32" borderId="0" xfId="0" applyNumberFormat="1" applyFill="1" applyAlignment="1">
      <alignment horizontal="left"/>
    </xf>
    <xf numFmtId="0" fontId="0" fillId="32" borderId="29" xfId="0" applyFill="1" applyBorder="1" applyAlignment="1">
      <alignment/>
    </xf>
    <xf numFmtId="2" fontId="0" fillId="32" borderId="0" xfId="0" applyNumberFormat="1" applyFill="1" applyAlignment="1">
      <alignment horizontal="center"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2" fontId="0" fillId="32" borderId="31" xfId="0" applyNumberFormat="1" applyFill="1" applyBorder="1" applyAlignment="1">
      <alignment horizontal="center"/>
    </xf>
    <xf numFmtId="164" fontId="0" fillId="32" borderId="31" xfId="0" applyNumberFormat="1" applyFill="1" applyBorder="1" applyAlignment="1">
      <alignment horizontal="center"/>
    </xf>
    <xf numFmtId="0" fontId="0" fillId="32" borderId="32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31" xfId="0" applyFill="1" applyBorder="1" applyAlignment="1">
      <alignment horizontal="left"/>
    </xf>
    <xf numFmtId="164" fontId="0" fillId="32" borderId="0" xfId="0" applyNumberForma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-0.024"/>
          <c:w val="0.89975"/>
          <c:h val="0.96075"/>
        </c:manualLayout>
      </c:layout>
      <c:lineChart>
        <c:grouping val="standard"/>
        <c:varyColors val="0"/>
        <c:ser>
          <c:idx val="0"/>
          <c:order val="0"/>
          <c:tx>
            <c:v>VRef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Sheet1!$C$9:$C$29</c:f>
              <c:numCache/>
            </c:numRef>
          </c:cat>
          <c:val>
            <c:numRef>
              <c:f>Sheet1!$D$9:$D$29</c:f>
              <c:numCache/>
            </c:numRef>
          </c:val>
          <c:smooth val="0"/>
        </c:ser>
        <c:marker val="1"/>
        <c:axId val="10518859"/>
        <c:axId val="27560868"/>
      </c:lineChart>
      <c:lineChart>
        <c:grouping val="standard"/>
        <c:varyColors val="0"/>
        <c:ser>
          <c:idx val="1"/>
          <c:order val="1"/>
          <c:tx>
            <c:v>Vout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Sheet1!$E$9:$E$29</c:f>
              <c:numCache/>
            </c:numRef>
          </c:val>
          <c:smooth val="0"/>
        </c:ser>
        <c:marker val="1"/>
        <c:axId val="46721221"/>
        <c:axId val="17837806"/>
      </c:lineChart>
      <c:catAx>
        <c:axId val="1051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PWM Duty Cycle - % 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60868"/>
        <c:crosses val="autoZero"/>
        <c:auto val="1"/>
        <c:lblOffset val="100"/>
        <c:tickLblSkip val="1"/>
        <c:noMultiLvlLbl val="0"/>
      </c:catAx>
      <c:valAx>
        <c:axId val="27560868"/>
        <c:scaling>
          <c:orientation val="minMax"/>
          <c:max val="3.114999999999999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rPr>
                  <a:t>Vref - </a:t>
                </a:r>
                <a:r>
                  <a:rPr lang="en-US" cap="none" sz="1400" b="0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rPr>
                  <a:t>Volts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8859"/>
        <c:crossesAt val="1"/>
        <c:crossBetween val="midCat"/>
        <c:dispUnits/>
      </c:valAx>
      <c:catAx>
        <c:axId val="46721221"/>
        <c:scaling>
          <c:orientation val="minMax"/>
        </c:scaling>
        <c:axPos val="b"/>
        <c:delete val="1"/>
        <c:majorTickMark val="out"/>
        <c:minorTickMark val="none"/>
        <c:tickLblPos val="nextTo"/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Vout - Volts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122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</xdr:row>
      <xdr:rowOff>57150</xdr:rowOff>
    </xdr:from>
    <xdr:to>
      <xdr:col>17</xdr:col>
      <xdr:colOff>495300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2295525" y="752475"/>
        <a:ext cx="6743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2"/>
  <sheetViews>
    <sheetView tabSelected="1" zoomScalePageLayoutView="0" workbookViewId="0" topLeftCell="A13">
      <selection activeCell="T28" sqref="T28"/>
    </sheetView>
  </sheetViews>
  <sheetFormatPr defaultColWidth="9.140625" defaultRowHeight="15"/>
  <cols>
    <col min="1" max="1" width="3.28125" style="1" customWidth="1"/>
    <col min="2" max="2" width="3.00390625" style="1" customWidth="1"/>
    <col min="3" max="3" width="7.140625" style="1" customWidth="1"/>
    <col min="4" max="4" width="9.140625" style="3" customWidth="1"/>
    <col min="5" max="5" width="9.140625" style="2" customWidth="1"/>
    <col min="6" max="6" width="1.7109375" style="1" customWidth="1"/>
    <col min="7" max="7" width="9.140625" style="1" customWidth="1"/>
    <col min="8" max="8" width="3.28125" style="1" customWidth="1"/>
    <col min="9" max="17" width="9.140625" style="1" customWidth="1"/>
    <col min="18" max="18" width="10.7109375" style="1" customWidth="1"/>
    <col min="19" max="16384" width="9.140625" style="1" customWidth="1"/>
  </cols>
  <sheetData>
    <row r="1" ht="15.75" thickBot="1"/>
    <row r="2" spans="2:18" ht="24" thickTop="1">
      <c r="B2" s="19"/>
      <c r="C2" s="20"/>
      <c r="D2" s="21"/>
      <c r="E2" s="34" t="s">
        <v>11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</row>
    <row r="3" spans="2:18" ht="15">
      <c r="B3" s="23"/>
      <c r="C3" s="24"/>
      <c r="D3" s="28"/>
      <c r="E3" s="2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7"/>
    </row>
    <row r="4" spans="2:18" ht="15">
      <c r="B4" s="23"/>
      <c r="C4" s="24" t="s">
        <v>7</v>
      </c>
      <c r="D4" s="38">
        <v>3.115</v>
      </c>
      <c r="E4" s="26" t="s">
        <v>6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/>
    </row>
    <row r="5" spans="2:18" ht="15">
      <c r="B5" s="23"/>
      <c r="C5" s="28" t="s">
        <v>2</v>
      </c>
      <c r="D5" s="38">
        <v>0</v>
      </c>
      <c r="E5" s="24" t="s">
        <v>3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7"/>
    </row>
    <row r="6" spans="2:18" ht="15.75" thickBot="1">
      <c r="B6" s="23"/>
      <c r="C6" s="24"/>
      <c r="D6" s="28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7"/>
    </row>
    <row r="7" spans="2:18" ht="15.75" thickTop="1">
      <c r="B7" s="23"/>
      <c r="C7" s="4" t="s">
        <v>4</v>
      </c>
      <c r="D7" s="5" t="s">
        <v>0</v>
      </c>
      <c r="E7" s="6" t="s">
        <v>1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7"/>
    </row>
    <row r="8" spans="2:18" ht="15.75" thickBot="1">
      <c r="B8" s="23"/>
      <c r="C8" s="7" t="s">
        <v>5</v>
      </c>
      <c r="D8" s="8" t="s">
        <v>6</v>
      </c>
      <c r="E8" s="9" t="s">
        <v>6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7"/>
    </row>
    <row r="9" spans="2:18" ht="15.75" thickTop="1">
      <c r="B9" s="23"/>
      <c r="C9" s="10">
        <f>((ROW(C9)-ROW($D$9)))*5</f>
        <v>0</v>
      </c>
      <c r="D9" s="11">
        <f>$D$4*C9/100</f>
        <v>0</v>
      </c>
      <c r="E9" s="12">
        <f>(((1.24/10)-((D9-1.24)/(15+$D$5)))*1208)+1.24</f>
        <v>250.89333333333335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7"/>
    </row>
    <row r="10" spans="2:18" ht="15">
      <c r="B10" s="23"/>
      <c r="C10" s="13">
        <f aca="true" t="shared" si="0" ref="C10:C29">((ROW(C10)-ROW($D$9)))*5</f>
        <v>5</v>
      </c>
      <c r="D10" s="14">
        <f aca="true" t="shared" si="1" ref="D10:D29">$D$4*C10/100</f>
        <v>0.15575</v>
      </c>
      <c r="E10" s="15">
        <f aca="true" t="shared" si="2" ref="E10:E29">(((1.24/10)-((D10-1.24)/(15+$D$5)))*1208)+1.24</f>
        <v>238.35026666666664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7"/>
    </row>
    <row r="11" spans="2:18" ht="15">
      <c r="B11" s="23"/>
      <c r="C11" s="13">
        <f t="shared" si="0"/>
        <v>10</v>
      </c>
      <c r="D11" s="14">
        <f t="shared" si="1"/>
        <v>0.3115</v>
      </c>
      <c r="E11" s="15">
        <f t="shared" si="2"/>
        <v>225.80720000000002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7"/>
    </row>
    <row r="12" spans="2:18" ht="15">
      <c r="B12" s="23"/>
      <c r="C12" s="13">
        <f t="shared" si="0"/>
        <v>15</v>
      </c>
      <c r="D12" s="14">
        <f t="shared" si="1"/>
        <v>0.46725</v>
      </c>
      <c r="E12" s="15">
        <f t="shared" si="2"/>
        <v>213.26413333333332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7"/>
    </row>
    <row r="13" spans="2:18" ht="15">
      <c r="B13" s="23"/>
      <c r="C13" s="13">
        <f t="shared" si="0"/>
        <v>20</v>
      </c>
      <c r="D13" s="14">
        <f t="shared" si="1"/>
        <v>0.623</v>
      </c>
      <c r="E13" s="15">
        <f t="shared" si="2"/>
        <v>200.72106666666667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7"/>
    </row>
    <row r="14" spans="2:18" ht="15">
      <c r="B14" s="23"/>
      <c r="C14" s="13">
        <f t="shared" si="0"/>
        <v>25</v>
      </c>
      <c r="D14" s="14">
        <f t="shared" si="1"/>
        <v>0.77875</v>
      </c>
      <c r="E14" s="15">
        <f t="shared" si="2"/>
        <v>188.178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7"/>
    </row>
    <row r="15" spans="2:18" ht="15">
      <c r="B15" s="23"/>
      <c r="C15" s="13">
        <f t="shared" si="0"/>
        <v>30</v>
      </c>
      <c r="D15" s="14">
        <f t="shared" si="1"/>
        <v>0.9345</v>
      </c>
      <c r="E15" s="15">
        <f t="shared" si="2"/>
        <v>175.63493333333335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7"/>
    </row>
    <row r="16" spans="2:18" ht="15">
      <c r="B16" s="23"/>
      <c r="C16" s="13">
        <f t="shared" si="0"/>
        <v>35</v>
      </c>
      <c r="D16" s="14">
        <f t="shared" si="1"/>
        <v>1.0902500000000002</v>
      </c>
      <c r="E16" s="15">
        <f t="shared" si="2"/>
        <v>163.09186666666665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7"/>
    </row>
    <row r="17" spans="2:18" ht="15">
      <c r="B17" s="23"/>
      <c r="C17" s="13">
        <f t="shared" si="0"/>
        <v>40</v>
      </c>
      <c r="D17" s="14">
        <f t="shared" si="1"/>
        <v>1.246</v>
      </c>
      <c r="E17" s="15">
        <f t="shared" si="2"/>
        <v>150.5488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7"/>
    </row>
    <row r="18" spans="2:18" ht="15">
      <c r="B18" s="23"/>
      <c r="C18" s="13">
        <f t="shared" si="0"/>
        <v>45</v>
      </c>
      <c r="D18" s="14">
        <f t="shared" si="1"/>
        <v>1.40175</v>
      </c>
      <c r="E18" s="15">
        <f t="shared" si="2"/>
        <v>138.00573333333332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7"/>
    </row>
    <row r="19" spans="2:18" ht="15">
      <c r="B19" s="23"/>
      <c r="C19" s="13">
        <f t="shared" si="0"/>
        <v>50</v>
      </c>
      <c r="D19" s="14">
        <f t="shared" si="1"/>
        <v>1.5575</v>
      </c>
      <c r="E19" s="15">
        <f t="shared" si="2"/>
        <v>125.46266666666666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7"/>
    </row>
    <row r="20" spans="2:18" ht="15">
      <c r="B20" s="23"/>
      <c r="C20" s="13">
        <f t="shared" si="0"/>
        <v>55</v>
      </c>
      <c r="D20" s="14">
        <f t="shared" si="1"/>
        <v>1.7132500000000002</v>
      </c>
      <c r="E20" s="15">
        <f t="shared" si="2"/>
        <v>112.91959999999999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7"/>
    </row>
    <row r="21" spans="2:18" ht="15">
      <c r="B21" s="23"/>
      <c r="C21" s="13">
        <f t="shared" si="0"/>
        <v>60</v>
      </c>
      <c r="D21" s="14">
        <f t="shared" si="1"/>
        <v>1.869</v>
      </c>
      <c r="E21" s="15">
        <f t="shared" si="2"/>
        <v>100.37653333333333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7"/>
    </row>
    <row r="22" spans="2:18" ht="15">
      <c r="B22" s="23"/>
      <c r="C22" s="13">
        <f t="shared" si="0"/>
        <v>65</v>
      </c>
      <c r="D22" s="14">
        <f t="shared" si="1"/>
        <v>2.02475</v>
      </c>
      <c r="E22" s="15">
        <f t="shared" si="2"/>
        <v>87.83346666666665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7"/>
    </row>
    <row r="23" spans="2:18" ht="15">
      <c r="B23" s="23"/>
      <c r="C23" s="13">
        <f t="shared" si="0"/>
        <v>70</v>
      </c>
      <c r="D23" s="14">
        <f t="shared" si="1"/>
        <v>2.1805000000000003</v>
      </c>
      <c r="E23" s="15">
        <f t="shared" si="2"/>
        <v>75.29039999999998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7"/>
    </row>
    <row r="24" spans="2:18" ht="15">
      <c r="B24" s="23"/>
      <c r="C24" s="13">
        <f t="shared" si="0"/>
        <v>75</v>
      </c>
      <c r="D24" s="14">
        <f t="shared" si="1"/>
        <v>2.33625</v>
      </c>
      <c r="E24" s="15">
        <f t="shared" si="2"/>
        <v>62.747333333333316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7"/>
    </row>
    <row r="25" spans="2:18" ht="15">
      <c r="B25" s="23"/>
      <c r="C25" s="13">
        <f t="shared" si="0"/>
        <v>80</v>
      </c>
      <c r="D25" s="14">
        <f t="shared" si="1"/>
        <v>2.492</v>
      </c>
      <c r="E25" s="15">
        <f t="shared" si="2"/>
        <v>50.204266666666676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7"/>
    </row>
    <row r="26" spans="2:18" ht="15">
      <c r="B26" s="23"/>
      <c r="C26" s="13">
        <f t="shared" si="0"/>
        <v>85</v>
      </c>
      <c r="D26" s="14">
        <f t="shared" si="1"/>
        <v>2.6477500000000003</v>
      </c>
      <c r="E26" s="15">
        <f t="shared" si="2"/>
        <v>37.66119999999998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7"/>
    </row>
    <row r="27" spans="2:18" ht="15">
      <c r="B27" s="23"/>
      <c r="C27" s="13">
        <f t="shared" si="0"/>
        <v>90</v>
      </c>
      <c r="D27" s="14">
        <f t="shared" si="1"/>
        <v>2.8035</v>
      </c>
      <c r="E27" s="15">
        <f t="shared" si="2"/>
        <v>25.11813333333332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7"/>
    </row>
    <row r="28" spans="2:18" ht="15">
      <c r="B28" s="23"/>
      <c r="C28" s="13">
        <f t="shared" si="0"/>
        <v>95</v>
      </c>
      <c r="D28" s="14">
        <f t="shared" si="1"/>
        <v>2.95925</v>
      </c>
      <c r="E28" s="15">
        <f t="shared" si="2"/>
        <v>12.575066666666675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7"/>
    </row>
    <row r="29" spans="2:18" ht="15.75" thickBot="1">
      <c r="B29" s="23"/>
      <c r="C29" s="16">
        <f t="shared" si="0"/>
        <v>100</v>
      </c>
      <c r="D29" s="17">
        <f t="shared" si="1"/>
        <v>3.115</v>
      </c>
      <c r="E29" s="18">
        <f t="shared" si="2"/>
        <v>0.03199999999996539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7"/>
    </row>
    <row r="30" spans="2:18" ht="15.75" thickTop="1">
      <c r="B30" s="23"/>
      <c r="C30" s="24"/>
      <c r="D30" s="28"/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7"/>
    </row>
    <row r="31" spans="2:18" ht="15">
      <c r="B31" s="23"/>
      <c r="C31" s="24"/>
      <c r="D31" s="28"/>
      <c r="E31" s="25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7"/>
    </row>
    <row r="32" spans="2:18" ht="15">
      <c r="B32" s="23"/>
      <c r="C32" s="24"/>
      <c r="D32" s="28"/>
      <c r="E32" s="25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7"/>
    </row>
    <row r="33" spans="2:18" ht="15">
      <c r="B33" s="23"/>
      <c r="C33" s="24"/>
      <c r="D33" s="28"/>
      <c r="E33" s="2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7"/>
    </row>
    <row r="34" spans="2:18" ht="15">
      <c r="B34" s="23"/>
      <c r="C34" s="24"/>
      <c r="D34" s="28"/>
      <c r="E34" s="25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7"/>
    </row>
    <row r="35" spans="2:18" ht="15">
      <c r="B35" s="23"/>
      <c r="C35" s="24"/>
      <c r="D35" s="28"/>
      <c r="E35" s="25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7"/>
    </row>
    <row r="36" spans="2:18" ht="15">
      <c r="B36" s="23"/>
      <c r="C36" s="24"/>
      <c r="D36" s="28"/>
      <c r="E36" s="25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7"/>
    </row>
    <row r="37" spans="2:18" ht="15">
      <c r="B37" s="23"/>
      <c r="C37" s="24"/>
      <c r="D37" s="28"/>
      <c r="E37" s="25"/>
      <c r="F37" s="24"/>
      <c r="G37" s="24" t="s">
        <v>8</v>
      </c>
      <c r="H37" s="35">
        <v>1</v>
      </c>
      <c r="I37" s="24" t="s">
        <v>14</v>
      </c>
      <c r="J37" s="24"/>
      <c r="K37" s="24"/>
      <c r="L37" s="24"/>
      <c r="M37" s="24"/>
      <c r="N37" s="24"/>
      <c r="O37" s="24"/>
      <c r="P37" s="24"/>
      <c r="Q37" s="24"/>
      <c r="R37" s="27"/>
    </row>
    <row r="38" spans="2:18" ht="15">
      <c r="B38" s="23"/>
      <c r="C38" s="24"/>
      <c r="D38" s="28"/>
      <c r="E38" s="25"/>
      <c r="F38" s="24"/>
      <c r="G38" s="24"/>
      <c r="H38" s="35"/>
      <c r="I38" s="24" t="s">
        <v>13</v>
      </c>
      <c r="J38" s="24"/>
      <c r="K38" s="24"/>
      <c r="L38" s="24"/>
      <c r="M38" s="24"/>
      <c r="N38" s="24"/>
      <c r="O38" s="24"/>
      <c r="P38" s="24"/>
      <c r="Q38" s="24"/>
      <c r="R38" s="27"/>
    </row>
    <row r="39" spans="2:18" ht="15">
      <c r="B39" s="23"/>
      <c r="C39" s="24"/>
      <c r="D39" s="28"/>
      <c r="E39" s="25"/>
      <c r="F39" s="24"/>
      <c r="G39" s="24"/>
      <c r="H39" s="36">
        <v>2</v>
      </c>
      <c r="I39" s="24" t="s">
        <v>12</v>
      </c>
      <c r="J39" s="24"/>
      <c r="K39" s="24"/>
      <c r="L39" s="24"/>
      <c r="M39" s="24"/>
      <c r="N39" s="24"/>
      <c r="O39" s="24"/>
      <c r="P39" s="24"/>
      <c r="Q39" s="24"/>
      <c r="R39" s="27"/>
    </row>
    <row r="40" spans="2:18" ht="15">
      <c r="B40" s="23"/>
      <c r="C40" s="24"/>
      <c r="D40" s="28"/>
      <c r="E40" s="25"/>
      <c r="F40" s="24"/>
      <c r="G40" s="24"/>
      <c r="H40" s="36"/>
      <c r="I40" s="24" t="s">
        <v>9</v>
      </c>
      <c r="J40" s="24"/>
      <c r="K40" s="24"/>
      <c r="L40" s="24"/>
      <c r="M40" s="24"/>
      <c r="N40" s="24"/>
      <c r="O40" s="24"/>
      <c r="P40" s="24"/>
      <c r="Q40" s="24"/>
      <c r="R40" s="27"/>
    </row>
    <row r="41" spans="2:18" ht="15">
      <c r="B41" s="23"/>
      <c r="C41" s="24"/>
      <c r="D41" s="28"/>
      <c r="E41" s="25"/>
      <c r="F41" s="24"/>
      <c r="G41" s="24"/>
      <c r="H41" s="36"/>
      <c r="I41" s="24" t="s">
        <v>10</v>
      </c>
      <c r="J41" s="24"/>
      <c r="K41" s="24"/>
      <c r="L41" s="24"/>
      <c r="M41" s="24"/>
      <c r="N41" s="24"/>
      <c r="O41" s="24"/>
      <c r="P41" s="24"/>
      <c r="Q41" s="24"/>
      <c r="R41" s="27"/>
    </row>
    <row r="42" spans="2:18" ht="15.75" thickBot="1">
      <c r="B42" s="29"/>
      <c r="C42" s="30"/>
      <c r="D42" s="31"/>
      <c r="E42" s="32"/>
      <c r="F42" s="30"/>
      <c r="G42" s="30"/>
      <c r="H42" s="37"/>
      <c r="I42" s="30"/>
      <c r="J42" s="30"/>
      <c r="K42" s="30"/>
      <c r="L42" s="30"/>
      <c r="M42" s="30"/>
      <c r="N42" s="30"/>
      <c r="O42" s="30"/>
      <c r="P42" s="30"/>
      <c r="Q42" s="30"/>
      <c r="R42" s="33"/>
    </row>
    <row r="43" ht="15.75" thickTop="1"/>
  </sheetData>
  <sheetProtection sheet="1"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Visio.Drawing.6" shapeId="229057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Taylor</dc:creator>
  <cp:keywords/>
  <dc:description/>
  <cp:lastModifiedBy>jtaylor</cp:lastModifiedBy>
  <dcterms:created xsi:type="dcterms:W3CDTF">2011-05-06T20:56:24Z</dcterms:created>
  <dcterms:modified xsi:type="dcterms:W3CDTF">2019-03-24T19:26:04Z</dcterms:modified>
  <cp:category/>
  <cp:version/>
  <cp:contentType/>
  <cp:contentStatus/>
</cp:coreProperties>
</file>